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<sst xmlns="http://schemas.openxmlformats.org/spreadsheetml/2006/main" count="85" uniqueCount="85">
  <si>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0102</t>
  </si>
  <si>
    <t>0103</t>
  </si>
  <si>
    <t>0104</t>
  </si>
  <si>
    <t>0105</t>
  </si>
  <si>
    <t>0106</t>
  </si>
  <si>
    <t>0111</t>
  </si>
  <si>
    <t>0113</t>
  </si>
  <si>
    <t>0100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</si>
  <si>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</si>
  <si>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</si>
  <si>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</si>
  <si>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</si>
  <si>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</si>
  <si>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</si>
  <si>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</si>
  <si>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</si>
  <si>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</si>
  <si>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</si>
  <si>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</si>
  <si>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</si>
  <si>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</si>
  <si>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0400</t>
  </si>
  <si>
    <t>0405</t>
  </si>
  <si>
    <t>0408</t>
  </si>
  <si>
    <t>0409</t>
  </si>
  <si>
    <t>0412</t>
  </si>
  <si>
    <t>0500</t>
  </si>
  <si>
    <t>0502</t>
  </si>
  <si>
    <t>0505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</si>
  <si>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</si>
  <si>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</si>
  <si>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</si>
  <si>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0600</t>
  </si>
  <si>
    <t>0605</t>
  </si>
  <si>
    <t>ОХРАНА ОКРУЖАЮЩЕЙ СРЕДЫ</t>
  </si>
  <si>
    <t>Другие вопросы в области охраны окружающей среды</t>
  </si>
  <si>
    <t>0700</t>
  </si>
  <si>
    <t>0701</t>
  </si>
  <si>
    <t>0702</t>
  </si>
  <si>
    <t>0705</t>
  </si>
  <si>
    <t>0707</t>
  </si>
  <si>
    <t>0709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</si>
  <si>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</si>
  <si>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</si>
  <si>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</si>
  <si>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</si>
  <si>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</si>
  <si>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0800</t>
  </si>
  <si>
    <t>0801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</si>
  <si>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</si>
  <si>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</si>
  <si>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</si>
  <si>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</si>
  <si>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</si>
  <si>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</si>
  <si>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</si>
  <si>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</si>
  <si>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</si>
  <si>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</si>
  <si>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Наименование</t>
  </si>
  <si>
    <t>ИТОГО:</t>
  </si>
  <si>
    <t>Раздел, подраздел</t>
  </si>
  <si>
    <t>Дополнительное образование детей</t>
  </si>
  <si>
    <t>Молодежная политика</t>
  </si>
  <si>
    <t>0703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</si>
  <si>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</si>
  <si>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</si>
  <si>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</si>
  <si>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</si>
  <si>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</si>
  <si>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</si>
  <si>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</si>
  <si>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</si>
  <si>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 xml:space="preserve">Физическая культура  </t>
  </si>
  <si>
    <t>Расходы  бюджета Пучежского муниципального района по разделам и подразделам классификации расходов бюджетов на 2020 год и на плановый период 2021 и 2022 годов в сравнении с исполнением за 2018 год и ожидаемым исполнением за 2019 год</t>
  </si>
  <si>
    <t>Исполнено 
за 2018 год</t>
  </si>
  <si>
    <t>Ожидаемое исполнение 
за 2019 год</t>
  </si>
  <si>
    <t>Проект 
на 2021 год</t>
  </si>
  <si>
    <t>Проект 
на 2022 год</t>
  </si>
  <si>
    <t xml:space="preserve">2020 год 
к исполнению 
за 2018 год </t>
  </si>
  <si>
    <t xml:space="preserve">2020 год 
к ожидаемому исполнению 
за 2019 год </t>
  </si>
  <si>
    <t xml:space="preserve">2021 год 
к исполнению 
за 2018 год </t>
  </si>
  <si>
    <t xml:space="preserve">2021 год 
к ожидаемому исполнению 
за 2019 год </t>
  </si>
  <si>
    <t xml:space="preserve">2022 год 
к исполнению 
за 2018 год </t>
  </si>
  <si>
    <t xml:space="preserve">2022 год 
к ожидаемому исполнению 
за 2019 год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</si>
</sst>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16" borderId="0">
      <alignment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16" borderId="1">
      <alignment/>
      <protection/>
    </xf>
    <xf numFmtId="0" fontId="25" fillId="0" borderId="2">
      <alignment horizontal="center" vertical="center" wrapText="1"/>
      <protection/>
    </xf>
    <xf numFmtId="0" fontId="25" fillId="16" borderId="3">
      <alignment/>
      <protection/>
    </xf>
    <xf numFmtId="0" fontId="25" fillId="16" borderId="0">
      <alignment shrinkToFit="1"/>
      <protection/>
    </xf>
    <xf numFmtId="0" fontId="27" fillId="0" borderId="3">
      <alignment horizontal="right"/>
      <protection/>
    </xf>
    <xf numFmtId="4" fontId="27" fillId="17" borderId="3">
      <alignment horizontal="right" vertical="top" shrinkToFit="1"/>
      <protection/>
    </xf>
    <xf numFmtId="4" fontId="27" fillId="6" borderId="3">
      <alignment horizontal="right" vertical="top" shrinkToFit="1"/>
      <protection/>
    </xf>
    <xf numFmtId="0" fontId="25" fillId="0" borderId="0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9" fontId="25" fillId="0" borderId="2">
      <alignment horizontal="center" vertical="top" shrinkToFit="1"/>
      <protection/>
    </xf>
    <xf numFmtId="4" fontId="27" fillId="17" borderId="2">
      <alignment horizontal="right" vertical="top" shrinkToFit="1"/>
      <protection/>
    </xf>
    <xf numFmtId="4" fontId="27" fillId="6" borderId="2">
      <alignment horizontal="right" vertical="top" shrinkToFit="1"/>
      <protection/>
    </xf>
    <xf numFmtId="0" fontId="25" fillId="16" borderId="4">
      <alignment/>
      <protection/>
    </xf>
    <xf numFmtId="0" fontId="25" fillId="16" borderId="4">
      <alignment horizontal="center"/>
      <protection/>
    </xf>
    <xf numFmtId="4" fontId="27" fillId="0" borderId="2">
      <alignment horizontal="right" vertical="top" shrinkToFit="1"/>
      <protection/>
    </xf>
    <xf numFmtId="49" fontId="25" fillId="0" borderId="2">
      <alignment vertical="top" wrapText="1"/>
      <protection/>
    </xf>
    <xf numFmtId="4" fontId="25" fillId="0" borderId="2">
      <alignment horizontal="right" vertical="top" shrinkToFit="1"/>
      <protection/>
    </xf>
    <xf numFmtId="0" fontId="25" fillId="16" borderId="4">
      <alignment shrinkToFit="1"/>
      <protection/>
    </xf>
    <xf numFmtId="0" fontId="25" fillId="16" borderId="3">
      <alignment horizontal="center"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" fillId="7" borderId="5" applyNumberFormat="0" applyAlignment="0" applyProtection="0"/>
    <xf numFmtId="0" fontId="4" fillId="16" borderId="6" applyNumberFormat="0" applyAlignment="0" applyProtection="0"/>
    <xf numFmtId="0" fontId="5" fillId="16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2" borderId="11" applyNumberFormat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justify" vertical="center" wrapText="1"/>
    </xf>
    <xf numFmtId="49" fontId="29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justify" vertical="center" wrapText="1"/>
    </xf>
    <xf numFmtId="49" fontId="28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184" fontId="28" fillId="0" borderId="14" xfId="0" applyNumberFormat="1" applyFont="1" applyBorder="1" applyAlignment="1">
      <alignment horizontal="center" vertical="center"/>
    </xf>
    <xf numFmtId="184" fontId="28" fillId="0" borderId="14" xfId="0" applyNumberFormat="1" applyFont="1" applyFill="1" applyBorder="1" applyAlignment="1">
      <alignment horizontal="center" vertical="center"/>
    </xf>
    <xf numFmtId="184" fontId="20" fillId="0" borderId="14" xfId="0" applyNumberFormat="1" applyFont="1" applyFill="1" applyBorder="1" applyAlignment="1">
      <alignment horizontal="center" vertical="center"/>
    </xf>
    <xf numFmtId="184" fontId="29" fillId="0" borderId="14" xfId="0" applyNumberFormat="1" applyFont="1" applyBorder="1" applyAlignment="1">
      <alignment horizontal="center" vertical="center"/>
    </xf>
    <xf numFmtId="184" fontId="21" fillId="0" borderId="14" xfId="0" applyNumberFormat="1" applyFont="1" applyFill="1" applyBorder="1" applyAlignment="1">
      <alignment horizontal="center" vertical="center"/>
    </xf>
    <xf numFmtId="184" fontId="20" fillId="0" borderId="14" xfId="0" applyNumberFormat="1" applyFont="1" applyFill="1" applyBorder="1" applyAlignment="1">
      <alignment horizontal="center"/>
    </xf>
    <xf numFmtId="180" fontId="29" fillId="0" borderId="14" xfId="0" applyNumberFormat="1" applyFont="1" applyBorder="1" applyAlignment="1">
      <alignment horizontal="center" vertical="center"/>
    </xf>
    <xf numFmtId="180" fontId="28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85.75390625" style="0" customWidth="1"/>
    <col min="2" max="3" width="12.875" style="0" customWidth="1"/>
    <col min="4" max="4" width="15.00390625" style="13" customWidth="1"/>
    <col min="5" max="5" width="14.375" style="0" customWidth="1"/>
    <col min="6" max="6" width="13.375" style="0" customWidth="1"/>
    <col min="7" max="7" width="14.75390625" style="0" customWidth="1"/>
    <col min="8" max="8" width="13.625" style="0" customWidth="1"/>
    <col min="9" max="9" width="13.875" style="0" customWidth="1"/>
    <col min="10" max="10" width="14.375" style="0" customWidth="1"/>
    <col min="11" max="11" width="14.625" style="0" customWidth="1"/>
    <col min="12" max="12" width="13.75390625" style="0" customWidth="1"/>
    <col min="13" max="13" width="14.00390625" style="0" customWidth="1"/>
  </cols>
  <sheetData>
    <row r="1" spans="1:13" ht="15.75">
      <c r="A1" s="24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2.75">
      <c r="M2" s="9" t="s">
        <v>71</v>
      </c>
    </row>
    <row r="3" spans="1:13" ht="51">
      <c r="A3" s="8" t="s">
        <v>59</v>
      </c>
      <c r="B3" s="8" t="s">
        <v>61</v>
      </c>
      <c r="C3" s="1" t="s">
        <v>75</v>
      </c>
      <c r="D3" s="1" t="s">
        <v>76</v>
      </c>
      <c r="E3" s="8" t="s">
        <v>72</v>
      </c>
      <c r="F3" s="8" t="s">
        <v>79</v>
      </c>
      <c r="G3" s="8" t="s">
        <v>80</v>
      </c>
      <c r="H3" s="8" t="s">
        <v>77</v>
      </c>
      <c r="I3" s="8" t="s">
        <v>81</v>
      </c>
      <c r="J3" s="8" t="s">
        <v>82</v>
      </c>
      <c r="K3" s="8" t="s">
        <v>78</v>
      </c>
      <c r="L3" s="8" t="s">
        <v>83</v>
      </c>
      <c r="M3" s="8" t="s">
        <v>84</v>
      </c>
    </row>
    <row r="4" spans="1:13" ht="12.75">
      <c r="A4" s="10">
        <v>1</v>
      </c>
      <c r="B4" s="10">
        <v>2</v>
      </c>
      <c r="C4" s="11">
        <v>3</v>
      </c>
      <c r="D4" s="15">
        <v>4</v>
      </c>
      <c r="E4" s="10">
        <v>5</v>
      </c>
      <c r="F4" s="11" t="s">
        <v>65</v>
      </c>
      <c r="G4" s="10" t="s">
        <v>66</v>
      </c>
      <c r="H4" s="10">
        <v>8</v>
      </c>
      <c r="I4" s="11" t="s">
        <v>67</v>
      </c>
      <c r="J4" s="10" t="s">
        <v>68</v>
      </c>
      <c r="K4" s="10">
        <v>11</v>
      </c>
      <c r="L4" s="11" t="s">
        <v>69</v>
      </c>
      <c r="M4" s="10" t="s">
        <v>70</v>
      </c>
    </row>
    <row r="5" spans="1:13" s="14" customFormat="1" ht="12.75">
      <c r="A5" s="3" t="s">
        <v>8</v>
      </c>
      <c r="B5" s="4" t="s">
        <v>7</v>
      </c>
      <c r="C5" s="19">
        <f>SUM(C6:C12)</f>
        <v>31937.300000000003</v>
      </c>
      <c r="D5" s="19">
        <f>SUM(D6:D12)</f>
        <v>33702.600000000006</v>
      </c>
      <c r="E5" s="19">
        <f>SUM(E6:E12)</f>
        <v>42043.5</v>
      </c>
      <c r="F5" s="22">
        <f>E5/C5*100</f>
        <v>131.64387722193172</v>
      </c>
      <c r="G5" s="22">
        <f>E5/D5*100</f>
        <v>124.74853572127964</v>
      </c>
      <c r="H5" s="19">
        <f>SUM(H6:H12)</f>
        <v>31571.6</v>
      </c>
      <c r="I5" s="22">
        <f>H5/C5*100</f>
        <v>98.85494390571525</v>
      </c>
      <c r="J5" s="22">
        <f>H5/D5*100</f>
        <v>93.67704568786975</v>
      </c>
      <c r="K5" s="19">
        <f>SUM(K6:K12)</f>
        <v>31567.5</v>
      </c>
      <c r="L5" s="22">
        <f>K5/C5*100</f>
        <v>98.84210625193738</v>
      </c>
      <c r="M5" s="22">
        <f>K5/D5*100</f>
        <v>93.66488045432695</v>
      </c>
    </row>
    <row r="6" spans="1:13" s="12" customFormat="1" ht="25.5">
      <c r="A6" s="5" t="s">
        <v>9</v>
      </c>
      <c r="B6" s="6" t="s">
        <v>0</v>
      </c>
      <c r="C6" s="16">
        <v>1216.7</v>
      </c>
      <c r="D6" s="17">
        <v>1201.1</v>
      </c>
      <c r="E6" s="16">
        <v>1283.9</v>
      </c>
      <c r="F6" s="23">
        <f aca="true" t="shared" si="0" ref="F6:F41">E6/C6*100</f>
        <v>105.52313635242871</v>
      </c>
      <c r="G6" s="23">
        <f aca="true" t="shared" si="1" ref="G6:G41">E6/D6*100</f>
        <v>106.89368079260679</v>
      </c>
      <c r="H6" s="16">
        <v>1283.9</v>
      </c>
      <c r="I6" s="23">
        <f aca="true" t="shared" si="2" ref="I6:I41">H6/C6*100</f>
        <v>105.52313635242871</v>
      </c>
      <c r="J6" s="23">
        <f aca="true" t="shared" si="3" ref="J6:J41">H6/D6*100</f>
        <v>106.89368079260679</v>
      </c>
      <c r="K6" s="16">
        <v>1283.9</v>
      </c>
      <c r="L6" s="23">
        <f aca="true" t="shared" si="4" ref="L6:L41">K6/C6*100</f>
        <v>105.52313635242871</v>
      </c>
      <c r="M6" s="23">
        <f aca="true" t="shared" si="5" ref="M6:M41">K6/D6*100</f>
        <v>106.89368079260679</v>
      </c>
    </row>
    <row r="7" spans="1:13" s="12" customFormat="1" ht="25.5">
      <c r="A7" s="5" t="s">
        <v>10</v>
      </c>
      <c r="B7" s="6" t="s">
        <v>1</v>
      </c>
      <c r="C7" s="16">
        <v>703.9</v>
      </c>
      <c r="D7" s="18">
        <v>714.3</v>
      </c>
      <c r="E7" s="16">
        <v>723.8</v>
      </c>
      <c r="F7" s="23">
        <f t="shared" si="0"/>
        <v>102.82710612302883</v>
      </c>
      <c r="G7" s="23">
        <f t="shared" si="1"/>
        <v>101.32997340053198</v>
      </c>
      <c r="H7" s="16">
        <v>723.8</v>
      </c>
      <c r="I7" s="23">
        <f t="shared" si="2"/>
        <v>102.82710612302883</v>
      </c>
      <c r="J7" s="23">
        <f t="shared" si="3"/>
        <v>101.32997340053198</v>
      </c>
      <c r="K7" s="16">
        <v>723.8</v>
      </c>
      <c r="L7" s="23">
        <f t="shared" si="4"/>
        <v>102.82710612302883</v>
      </c>
      <c r="M7" s="23">
        <f t="shared" si="5"/>
        <v>101.32997340053198</v>
      </c>
    </row>
    <row r="8" spans="1:13" s="12" customFormat="1" ht="25.5">
      <c r="A8" s="5" t="s">
        <v>11</v>
      </c>
      <c r="B8" s="6" t="s">
        <v>2</v>
      </c>
      <c r="C8" s="16">
        <v>14012.4</v>
      </c>
      <c r="D8" s="18">
        <v>14856.6</v>
      </c>
      <c r="E8" s="16">
        <v>12100.8</v>
      </c>
      <c r="F8" s="23">
        <f t="shared" si="0"/>
        <v>86.3577973794639</v>
      </c>
      <c r="G8" s="23">
        <f t="shared" si="1"/>
        <v>81.45066838980655</v>
      </c>
      <c r="H8" s="16">
        <v>10630.1</v>
      </c>
      <c r="I8" s="23">
        <f t="shared" si="2"/>
        <v>75.8620935742628</v>
      </c>
      <c r="J8" s="23">
        <f t="shared" si="3"/>
        <v>71.55136437677531</v>
      </c>
      <c r="K8" s="16">
        <v>10630.1</v>
      </c>
      <c r="L8" s="23">
        <f t="shared" si="4"/>
        <v>75.8620935742628</v>
      </c>
      <c r="M8" s="23">
        <f t="shared" si="5"/>
        <v>71.55136437677531</v>
      </c>
    </row>
    <row r="9" spans="1:13" s="12" customFormat="1" ht="12.75">
      <c r="A9" s="5" t="s">
        <v>12</v>
      </c>
      <c r="B9" s="6" t="s">
        <v>3</v>
      </c>
      <c r="C9" s="16">
        <v>26.7</v>
      </c>
      <c r="D9" s="18">
        <v>3.7</v>
      </c>
      <c r="E9" s="16">
        <v>3.9</v>
      </c>
      <c r="F9" s="23">
        <f t="shared" si="0"/>
        <v>14.606741573033707</v>
      </c>
      <c r="G9" s="23">
        <v>0</v>
      </c>
      <c r="H9" s="16">
        <v>4.1</v>
      </c>
      <c r="I9" s="23">
        <f t="shared" si="2"/>
        <v>15.355805243445692</v>
      </c>
      <c r="J9" s="23">
        <v>0</v>
      </c>
      <c r="K9" s="16">
        <v>0</v>
      </c>
      <c r="L9" s="23">
        <f t="shared" si="4"/>
        <v>0</v>
      </c>
      <c r="M9" s="23">
        <v>0</v>
      </c>
    </row>
    <row r="10" spans="1:13" s="12" customFormat="1" ht="25.5">
      <c r="A10" s="5" t="s">
        <v>13</v>
      </c>
      <c r="B10" s="6" t="s">
        <v>4</v>
      </c>
      <c r="C10" s="16">
        <v>3609</v>
      </c>
      <c r="D10" s="18">
        <v>4092.4</v>
      </c>
      <c r="E10" s="16">
        <v>4413.4</v>
      </c>
      <c r="F10" s="23">
        <f t="shared" si="0"/>
        <v>122.2887226378498</v>
      </c>
      <c r="G10" s="23">
        <f t="shared" si="1"/>
        <v>107.84380803440523</v>
      </c>
      <c r="H10" s="16">
        <v>4128.6</v>
      </c>
      <c r="I10" s="23">
        <f t="shared" si="2"/>
        <v>114.3973399833749</v>
      </c>
      <c r="J10" s="23">
        <f t="shared" si="3"/>
        <v>100.8845665135373</v>
      </c>
      <c r="K10" s="16">
        <v>4128.6</v>
      </c>
      <c r="L10" s="23">
        <f t="shared" si="4"/>
        <v>114.3973399833749</v>
      </c>
      <c r="M10" s="23">
        <f t="shared" si="5"/>
        <v>100.8845665135373</v>
      </c>
    </row>
    <row r="11" spans="1:13" s="12" customFormat="1" ht="12.75">
      <c r="A11" s="5" t="s">
        <v>14</v>
      </c>
      <c r="B11" s="6" t="s">
        <v>5</v>
      </c>
      <c r="C11" s="16">
        <v>0</v>
      </c>
      <c r="D11" s="18"/>
      <c r="E11" s="16">
        <v>100</v>
      </c>
      <c r="F11" s="23">
        <v>0</v>
      </c>
      <c r="G11" s="23">
        <v>0</v>
      </c>
      <c r="H11" s="16">
        <v>100</v>
      </c>
      <c r="I11" s="23">
        <v>0</v>
      </c>
      <c r="J11" s="23">
        <v>0</v>
      </c>
      <c r="K11" s="16">
        <v>100</v>
      </c>
      <c r="L11" s="23">
        <v>0</v>
      </c>
      <c r="M11" s="23">
        <v>0</v>
      </c>
    </row>
    <row r="12" spans="1:13" s="12" customFormat="1" ht="12.75">
      <c r="A12" s="5" t="s">
        <v>15</v>
      </c>
      <c r="B12" s="6" t="s">
        <v>6</v>
      </c>
      <c r="C12" s="16">
        <v>12368.6</v>
      </c>
      <c r="D12" s="18">
        <v>12834.5</v>
      </c>
      <c r="E12" s="16">
        <v>23417.7</v>
      </c>
      <c r="F12" s="23">
        <f t="shared" si="0"/>
        <v>189.331856475268</v>
      </c>
      <c r="G12" s="23">
        <f t="shared" si="1"/>
        <v>182.4589972340177</v>
      </c>
      <c r="H12" s="16">
        <v>14701.1</v>
      </c>
      <c r="I12" s="23">
        <f t="shared" si="2"/>
        <v>118.85823779570848</v>
      </c>
      <c r="J12" s="23">
        <f t="shared" si="3"/>
        <v>114.54361291830612</v>
      </c>
      <c r="K12" s="16">
        <v>14701.1</v>
      </c>
      <c r="L12" s="23">
        <f t="shared" si="4"/>
        <v>118.85823779570848</v>
      </c>
      <c r="M12" s="23">
        <f t="shared" si="5"/>
        <v>114.54361291830612</v>
      </c>
    </row>
    <row r="13" spans="1:13" s="14" customFormat="1" ht="12.75">
      <c r="A13" s="3" t="s">
        <v>16</v>
      </c>
      <c r="B13" s="4" t="s">
        <v>21</v>
      </c>
      <c r="C13" s="19">
        <f>SUM(C14:C17)</f>
        <v>22264.7</v>
      </c>
      <c r="D13" s="19">
        <f>SUM(D14:D17)</f>
        <v>27321.7</v>
      </c>
      <c r="E13" s="19">
        <f>SUM(E14:E17)</f>
        <v>18029.6</v>
      </c>
      <c r="F13" s="22">
        <f t="shared" si="0"/>
        <v>80.97840976972516</v>
      </c>
      <c r="G13" s="22">
        <f t="shared" si="1"/>
        <v>65.9900372231596</v>
      </c>
      <c r="H13" s="19">
        <f>SUM(H14:H17)</f>
        <v>9423.900000000001</v>
      </c>
      <c r="I13" s="22">
        <f t="shared" si="2"/>
        <v>42.326642622626856</v>
      </c>
      <c r="J13" s="22">
        <f t="shared" si="3"/>
        <v>34.49236321312364</v>
      </c>
      <c r="K13" s="19">
        <f>SUM(K14:K17)</f>
        <v>10118.6</v>
      </c>
      <c r="L13" s="22">
        <f t="shared" si="4"/>
        <v>45.446828387537224</v>
      </c>
      <c r="M13" s="22">
        <f t="shared" si="5"/>
        <v>37.035030763093076</v>
      </c>
    </row>
    <row r="14" spans="1:13" s="12" customFormat="1" ht="12.75">
      <c r="A14" s="5" t="s">
        <v>17</v>
      </c>
      <c r="B14" s="6" t="s">
        <v>22</v>
      </c>
      <c r="C14" s="16">
        <v>197.9</v>
      </c>
      <c r="D14" s="18">
        <v>273.6</v>
      </c>
      <c r="E14" s="16">
        <v>400.1</v>
      </c>
      <c r="F14" s="23">
        <f t="shared" si="0"/>
        <v>202.17281455280448</v>
      </c>
      <c r="G14" s="23">
        <f t="shared" si="1"/>
        <v>146.23538011695908</v>
      </c>
      <c r="H14" s="16">
        <v>42.9</v>
      </c>
      <c r="I14" s="23">
        <f t="shared" si="2"/>
        <v>21.677614957049013</v>
      </c>
      <c r="J14" s="23">
        <f t="shared" si="3"/>
        <v>15.679824561403507</v>
      </c>
      <c r="K14" s="16">
        <v>42.9</v>
      </c>
      <c r="L14" s="23">
        <f t="shared" si="4"/>
        <v>21.677614957049013</v>
      </c>
      <c r="M14" s="23">
        <f t="shared" si="5"/>
        <v>15.679824561403507</v>
      </c>
    </row>
    <row r="15" spans="1:13" s="12" customFormat="1" ht="12.75">
      <c r="A15" s="5" t="s">
        <v>18</v>
      </c>
      <c r="B15" s="6" t="s">
        <v>23</v>
      </c>
      <c r="C15" s="16">
        <v>9027.2</v>
      </c>
      <c r="D15" s="18">
        <v>8447.1</v>
      </c>
      <c r="E15" s="16">
        <v>9232.9</v>
      </c>
      <c r="F15" s="23">
        <f t="shared" si="0"/>
        <v>102.2786689117334</v>
      </c>
      <c r="G15" s="23">
        <f t="shared" si="1"/>
        <v>109.30260089261404</v>
      </c>
      <c r="H15" s="16">
        <v>1113.7</v>
      </c>
      <c r="I15" s="23">
        <f t="shared" si="2"/>
        <v>12.337158808933001</v>
      </c>
      <c r="J15" s="23">
        <f t="shared" si="3"/>
        <v>13.184406482698204</v>
      </c>
      <c r="K15" s="16">
        <v>1808.4</v>
      </c>
      <c r="L15" s="23">
        <f t="shared" si="4"/>
        <v>20.032789790854306</v>
      </c>
      <c r="M15" s="23">
        <f t="shared" si="5"/>
        <v>21.40853073835991</v>
      </c>
    </row>
    <row r="16" spans="1:13" s="12" customFormat="1" ht="12.75">
      <c r="A16" s="5" t="s">
        <v>19</v>
      </c>
      <c r="B16" s="6" t="s">
        <v>24</v>
      </c>
      <c r="C16" s="16">
        <v>7865.9</v>
      </c>
      <c r="D16" s="18">
        <v>15104</v>
      </c>
      <c r="E16" s="16">
        <v>6491.8</v>
      </c>
      <c r="F16" s="23">
        <f t="shared" si="0"/>
        <v>82.53092462400997</v>
      </c>
      <c r="G16" s="23">
        <f t="shared" si="1"/>
        <v>42.980667372881356</v>
      </c>
      <c r="H16" s="16">
        <v>6491.8</v>
      </c>
      <c r="I16" s="23">
        <f t="shared" si="2"/>
        <v>82.53092462400997</v>
      </c>
      <c r="J16" s="23">
        <f t="shared" si="3"/>
        <v>42.980667372881356</v>
      </c>
      <c r="K16" s="16">
        <v>6491.8</v>
      </c>
      <c r="L16" s="23">
        <f t="shared" si="4"/>
        <v>82.53092462400997</v>
      </c>
      <c r="M16" s="23">
        <f t="shared" si="5"/>
        <v>42.980667372881356</v>
      </c>
    </row>
    <row r="17" spans="1:13" s="12" customFormat="1" ht="12.75">
      <c r="A17" s="5" t="s">
        <v>20</v>
      </c>
      <c r="B17" s="6" t="s">
        <v>25</v>
      </c>
      <c r="C17" s="16">
        <v>5173.7</v>
      </c>
      <c r="D17" s="18">
        <v>3497</v>
      </c>
      <c r="E17" s="16">
        <v>1904.8</v>
      </c>
      <c r="F17" s="23">
        <f t="shared" si="0"/>
        <v>36.816978178093045</v>
      </c>
      <c r="G17" s="23">
        <f t="shared" si="1"/>
        <v>54.4695453245639</v>
      </c>
      <c r="H17" s="16">
        <v>1775.5</v>
      </c>
      <c r="I17" s="23">
        <f t="shared" si="2"/>
        <v>34.3177996404894</v>
      </c>
      <c r="J17" s="23">
        <f t="shared" si="3"/>
        <v>50.77209036316843</v>
      </c>
      <c r="K17" s="16">
        <v>1775.5</v>
      </c>
      <c r="L17" s="23">
        <f t="shared" si="4"/>
        <v>34.3177996404894</v>
      </c>
      <c r="M17" s="23">
        <f t="shared" si="5"/>
        <v>50.77209036316843</v>
      </c>
    </row>
    <row r="18" spans="1:13" s="14" customFormat="1" ht="12.75">
      <c r="A18" s="3" t="s">
        <v>29</v>
      </c>
      <c r="B18" s="4" t="s">
        <v>26</v>
      </c>
      <c r="C18" s="19">
        <f>SUM(C19:C20)</f>
        <v>35558.200000000004</v>
      </c>
      <c r="D18" s="19">
        <f>SUM(D19:D20)</f>
        <v>16523.6</v>
      </c>
      <c r="E18" s="19">
        <f>SUM(E19:E20)</f>
        <v>2712.9</v>
      </c>
      <c r="F18" s="22">
        <f t="shared" si="0"/>
        <v>7.6294638086292315</v>
      </c>
      <c r="G18" s="22">
        <f t="shared" si="1"/>
        <v>16.418334987532983</v>
      </c>
      <c r="H18" s="19">
        <f>SUM(H19:H20)</f>
        <v>500</v>
      </c>
      <c r="I18" s="22">
        <f t="shared" si="2"/>
        <v>1.406145417934541</v>
      </c>
      <c r="J18" s="22">
        <f t="shared" si="3"/>
        <v>3.0259749691350555</v>
      </c>
      <c r="K18" s="19">
        <f>SUM(K19:K20)</f>
        <v>500</v>
      </c>
      <c r="L18" s="22">
        <f t="shared" si="4"/>
        <v>1.406145417934541</v>
      </c>
      <c r="M18" s="22">
        <f t="shared" si="5"/>
        <v>3.0259749691350555</v>
      </c>
    </row>
    <row r="19" spans="1:13" s="12" customFormat="1" ht="12.75">
      <c r="A19" s="5" t="s">
        <v>30</v>
      </c>
      <c r="B19" s="6" t="s">
        <v>27</v>
      </c>
      <c r="C19" s="16">
        <v>31699.4</v>
      </c>
      <c r="D19" s="18">
        <v>10839.4</v>
      </c>
      <c r="E19" s="16">
        <v>2712.9</v>
      </c>
      <c r="F19" s="23">
        <f t="shared" si="0"/>
        <v>8.558206149012285</v>
      </c>
      <c r="G19" s="23">
        <f t="shared" si="1"/>
        <v>25.028138088824107</v>
      </c>
      <c r="H19" s="16">
        <v>500</v>
      </c>
      <c r="I19" s="23">
        <f t="shared" si="2"/>
        <v>1.5773169208249997</v>
      </c>
      <c r="J19" s="23">
        <f t="shared" si="3"/>
        <v>4.612801446574534</v>
      </c>
      <c r="K19" s="16">
        <v>500</v>
      </c>
      <c r="L19" s="23">
        <f t="shared" si="4"/>
        <v>1.5773169208249997</v>
      </c>
      <c r="M19" s="23">
        <f t="shared" si="5"/>
        <v>4.612801446574534</v>
      </c>
    </row>
    <row r="20" spans="1:13" s="12" customFormat="1" ht="12.75">
      <c r="A20" s="5" t="s">
        <v>31</v>
      </c>
      <c r="B20" s="6" t="s">
        <v>28</v>
      </c>
      <c r="C20" s="16">
        <v>3858.8</v>
      </c>
      <c r="D20" s="18">
        <v>5684.2</v>
      </c>
      <c r="E20" s="16">
        <v>0</v>
      </c>
      <c r="F20" s="23">
        <f t="shared" si="0"/>
        <v>0</v>
      </c>
      <c r="G20" s="23">
        <f t="shared" si="1"/>
        <v>0</v>
      </c>
      <c r="H20" s="16">
        <v>0</v>
      </c>
      <c r="I20" s="23">
        <f t="shared" si="2"/>
        <v>0</v>
      </c>
      <c r="J20" s="23">
        <f t="shared" si="3"/>
        <v>0</v>
      </c>
      <c r="K20" s="16">
        <v>0</v>
      </c>
      <c r="L20" s="23">
        <f t="shared" si="4"/>
        <v>0</v>
      </c>
      <c r="M20" s="23">
        <f t="shared" si="5"/>
        <v>0</v>
      </c>
    </row>
    <row r="21" spans="1:13" s="14" customFormat="1" ht="12.75">
      <c r="A21" s="3" t="s">
        <v>34</v>
      </c>
      <c r="B21" s="4" t="s">
        <v>32</v>
      </c>
      <c r="C21" s="19">
        <f>C22</f>
        <v>561.8</v>
      </c>
      <c r="D21" s="19">
        <f>D22</f>
        <v>0</v>
      </c>
      <c r="E21" s="19">
        <f>E22</f>
        <v>0</v>
      </c>
      <c r="F21" s="23">
        <v>0</v>
      </c>
      <c r="G21" s="22">
        <v>0</v>
      </c>
      <c r="H21" s="19">
        <f>H22</f>
        <v>0</v>
      </c>
      <c r="I21" s="22">
        <v>0</v>
      </c>
      <c r="J21" s="22">
        <v>0</v>
      </c>
      <c r="K21" s="19">
        <f>K22</f>
        <v>0</v>
      </c>
      <c r="L21" s="23">
        <v>0</v>
      </c>
      <c r="M21" s="23">
        <v>0</v>
      </c>
    </row>
    <row r="22" spans="1:13" s="12" customFormat="1" ht="12.75">
      <c r="A22" s="5" t="s">
        <v>35</v>
      </c>
      <c r="B22" s="6" t="s">
        <v>33</v>
      </c>
      <c r="C22" s="16">
        <v>561.8</v>
      </c>
      <c r="D22" s="18"/>
      <c r="E22" s="16">
        <v>0</v>
      </c>
      <c r="F22" s="23">
        <v>0</v>
      </c>
      <c r="G22" s="22">
        <v>0</v>
      </c>
      <c r="H22" s="16">
        <v>0</v>
      </c>
      <c r="I22" s="23">
        <v>0</v>
      </c>
      <c r="J22" s="23">
        <v>0</v>
      </c>
      <c r="K22" s="16">
        <v>0</v>
      </c>
      <c r="L22" s="22">
        <v>0</v>
      </c>
      <c r="M22" s="22">
        <v>0</v>
      </c>
    </row>
    <row r="23" spans="1:13" s="14" customFormat="1" ht="12.75">
      <c r="A23" s="3" t="s">
        <v>42</v>
      </c>
      <c r="B23" s="4" t="s">
        <v>36</v>
      </c>
      <c r="C23" s="19">
        <f>SUM(C24:C29)</f>
        <v>119516.79999999997</v>
      </c>
      <c r="D23" s="19">
        <f>SUM(D24:D29)</f>
        <v>139422.90000000002</v>
      </c>
      <c r="E23" s="19">
        <f>SUM(E24:E29)</f>
        <v>141821.4</v>
      </c>
      <c r="F23" s="22">
        <f t="shared" si="0"/>
        <v>118.66231358269299</v>
      </c>
      <c r="G23" s="22">
        <f t="shared" si="1"/>
        <v>101.72030563128436</v>
      </c>
      <c r="H23" s="19">
        <f>SUM(H24:H29)</f>
        <v>117975.3</v>
      </c>
      <c r="I23" s="22">
        <f t="shared" si="2"/>
        <v>98.71022316527888</v>
      </c>
      <c r="J23" s="22">
        <f t="shared" si="3"/>
        <v>84.61687427244733</v>
      </c>
      <c r="K23" s="19">
        <f>SUM(K24:K29)</f>
        <v>117975.3</v>
      </c>
      <c r="L23" s="22">
        <f t="shared" si="4"/>
        <v>98.71022316527888</v>
      </c>
      <c r="M23" s="22">
        <f t="shared" si="5"/>
        <v>84.61687427244733</v>
      </c>
    </row>
    <row r="24" spans="1:13" s="12" customFormat="1" ht="12.75">
      <c r="A24" s="5" t="s">
        <v>43</v>
      </c>
      <c r="B24" s="6" t="s">
        <v>37</v>
      </c>
      <c r="C24" s="16">
        <v>39683.2</v>
      </c>
      <c r="D24" s="18">
        <v>45216.4</v>
      </c>
      <c r="E24" s="16">
        <v>46803.9</v>
      </c>
      <c r="F24" s="23">
        <f t="shared" si="0"/>
        <v>117.94386541407953</v>
      </c>
      <c r="G24" s="23">
        <f t="shared" si="1"/>
        <v>103.51089427729762</v>
      </c>
      <c r="H24" s="16">
        <v>41192.8</v>
      </c>
      <c r="I24" s="23">
        <f t="shared" si="2"/>
        <v>103.80412869929845</v>
      </c>
      <c r="J24" s="23">
        <f t="shared" si="3"/>
        <v>91.1014587627498</v>
      </c>
      <c r="K24" s="16">
        <v>41192.8</v>
      </c>
      <c r="L24" s="23">
        <f t="shared" si="4"/>
        <v>103.80412869929845</v>
      </c>
      <c r="M24" s="23">
        <f t="shared" si="5"/>
        <v>91.1014587627498</v>
      </c>
    </row>
    <row r="25" spans="1:13" s="12" customFormat="1" ht="12.75">
      <c r="A25" s="5" t="s">
        <v>44</v>
      </c>
      <c r="B25" s="6" t="s">
        <v>38</v>
      </c>
      <c r="C25" s="16">
        <v>53967.1</v>
      </c>
      <c r="D25" s="18">
        <v>65383.3</v>
      </c>
      <c r="E25" s="16">
        <v>65928.4</v>
      </c>
      <c r="F25" s="23">
        <f t="shared" si="0"/>
        <v>122.16405921385436</v>
      </c>
      <c r="G25" s="23">
        <f t="shared" si="1"/>
        <v>100.83369912500591</v>
      </c>
      <c r="H25" s="16">
        <v>57529.7</v>
      </c>
      <c r="I25" s="23">
        <f t="shared" si="2"/>
        <v>106.60142938938723</v>
      </c>
      <c r="J25" s="23">
        <f t="shared" si="3"/>
        <v>87.98837011897533</v>
      </c>
      <c r="K25" s="16">
        <v>57529.7</v>
      </c>
      <c r="L25" s="23">
        <f t="shared" si="4"/>
        <v>106.60142938938723</v>
      </c>
      <c r="M25" s="23">
        <f t="shared" si="5"/>
        <v>87.98837011897533</v>
      </c>
    </row>
    <row r="26" spans="1:13" s="12" customFormat="1" ht="12.75">
      <c r="A26" s="5" t="s">
        <v>62</v>
      </c>
      <c r="B26" s="6" t="s">
        <v>64</v>
      </c>
      <c r="C26" s="16">
        <v>18927.2</v>
      </c>
      <c r="D26" s="21">
        <v>21291.4</v>
      </c>
      <c r="E26" s="16">
        <v>21421.4</v>
      </c>
      <c r="F26" s="23">
        <v>0</v>
      </c>
      <c r="G26" s="23">
        <f t="shared" si="1"/>
        <v>100.6105751618024</v>
      </c>
      <c r="H26" s="16">
        <v>14472.1</v>
      </c>
      <c r="I26" s="23">
        <v>0</v>
      </c>
      <c r="J26" s="23">
        <f t="shared" si="3"/>
        <v>67.97157537785209</v>
      </c>
      <c r="K26" s="16">
        <v>14472.1</v>
      </c>
      <c r="L26" s="23">
        <v>0</v>
      </c>
      <c r="M26" s="23">
        <f t="shared" si="5"/>
        <v>67.97157537785209</v>
      </c>
    </row>
    <row r="27" spans="1:13" s="12" customFormat="1" ht="12.75">
      <c r="A27" s="5" t="s">
        <v>45</v>
      </c>
      <c r="B27" s="6" t="s">
        <v>39</v>
      </c>
      <c r="C27" s="16">
        <v>201.2</v>
      </c>
      <c r="D27" s="18">
        <v>323.5</v>
      </c>
      <c r="E27" s="16">
        <v>244.7</v>
      </c>
      <c r="F27" s="23">
        <f t="shared" si="0"/>
        <v>121.62027833001987</v>
      </c>
      <c r="G27" s="23">
        <f t="shared" si="1"/>
        <v>75.64142194744976</v>
      </c>
      <c r="H27" s="16">
        <v>0</v>
      </c>
      <c r="I27" s="23">
        <v>0</v>
      </c>
      <c r="J27" s="23">
        <f t="shared" si="3"/>
        <v>0</v>
      </c>
      <c r="K27" s="16">
        <v>0</v>
      </c>
      <c r="L27" s="23">
        <f t="shared" si="4"/>
        <v>0</v>
      </c>
      <c r="M27" s="23">
        <f t="shared" si="5"/>
        <v>0</v>
      </c>
    </row>
    <row r="28" spans="1:13" s="12" customFormat="1" ht="12.75">
      <c r="A28" s="5" t="s">
        <v>63</v>
      </c>
      <c r="B28" s="6" t="s">
        <v>40</v>
      </c>
      <c r="C28" s="16">
        <v>1286.7</v>
      </c>
      <c r="D28" s="18">
        <v>1381.7</v>
      </c>
      <c r="E28" s="16">
        <v>1381.8</v>
      </c>
      <c r="F28" s="23">
        <f t="shared" si="0"/>
        <v>107.39100023315457</v>
      </c>
      <c r="G28" s="23">
        <f t="shared" si="1"/>
        <v>100.00723746109863</v>
      </c>
      <c r="H28" s="16">
        <v>633.4</v>
      </c>
      <c r="I28" s="23">
        <f t="shared" si="2"/>
        <v>49.2267039713997</v>
      </c>
      <c r="J28" s="23">
        <f t="shared" si="3"/>
        <v>45.84207859882753</v>
      </c>
      <c r="K28" s="16">
        <v>633.4</v>
      </c>
      <c r="L28" s="23">
        <f t="shared" si="4"/>
        <v>49.2267039713997</v>
      </c>
      <c r="M28" s="23">
        <f t="shared" si="5"/>
        <v>45.84207859882753</v>
      </c>
    </row>
    <row r="29" spans="1:13" s="12" customFormat="1" ht="13.5" customHeight="1">
      <c r="A29" s="5" t="s">
        <v>46</v>
      </c>
      <c r="B29" s="6" t="s">
        <v>41</v>
      </c>
      <c r="C29" s="16">
        <v>5451.4</v>
      </c>
      <c r="D29" s="18">
        <v>5826.6</v>
      </c>
      <c r="E29" s="16">
        <v>6041.2</v>
      </c>
      <c r="F29" s="23">
        <f t="shared" si="0"/>
        <v>110.81923909454451</v>
      </c>
      <c r="G29" s="23">
        <f t="shared" si="1"/>
        <v>103.68310850238561</v>
      </c>
      <c r="H29" s="16">
        <v>4147.3</v>
      </c>
      <c r="I29" s="23">
        <f t="shared" si="2"/>
        <v>76.07770480977365</v>
      </c>
      <c r="J29" s="23">
        <f t="shared" si="3"/>
        <v>71.17873202210552</v>
      </c>
      <c r="K29" s="16">
        <v>4147.3</v>
      </c>
      <c r="L29" s="23">
        <f t="shared" si="4"/>
        <v>76.07770480977365</v>
      </c>
      <c r="M29" s="23">
        <f t="shared" si="5"/>
        <v>71.17873202210552</v>
      </c>
    </row>
    <row r="30" spans="1:13" s="14" customFormat="1" ht="12.75">
      <c r="A30" s="3" t="s">
        <v>49</v>
      </c>
      <c r="B30" s="4" t="s">
        <v>47</v>
      </c>
      <c r="C30" s="19">
        <f>C31</f>
        <v>31452.7</v>
      </c>
      <c r="D30" s="19">
        <f>D31</f>
        <v>31204.1</v>
      </c>
      <c r="E30" s="19">
        <f>E31</f>
        <v>32015.9</v>
      </c>
      <c r="F30" s="22">
        <f t="shared" si="0"/>
        <v>101.79062528813108</v>
      </c>
      <c r="G30" s="22">
        <f t="shared" si="1"/>
        <v>102.6015812024702</v>
      </c>
      <c r="H30" s="19">
        <f>H31</f>
        <v>22966.4</v>
      </c>
      <c r="I30" s="22">
        <f t="shared" si="2"/>
        <v>73.0188505279356</v>
      </c>
      <c r="J30" s="22">
        <f t="shared" si="3"/>
        <v>73.60058453857026</v>
      </c>
      <c r="K30" s="19">
        <f>K31</f>
        <v>22966.4</v>
      </c>
      <c r="L30" s="22">
        <f t="shared" si="4"/>
        <v>73.0188505279356</v>
      </c>
      <c r="M30" s="22">
        <f t="shared" si="5"/>
        <v>73.60058453857026</v>
      </c>
    </row>
    <row r="31" spans="1:13" s="12" customFormat="1" ht="12.75">
      <c r="A31" s="5" t="s">
        <v>50</v>
      </c>
      <c r="B31" s="6" t="s">
        <v>48</v>
      </c>
      <c r="C31" s="16">
        <v>31452.7</v>
      </c>
      <c r="D31" s="18">
        <v>31204.1</v>
      </c>
      <c r="E31" s="16">
        <v>32015.9</v>
      </c>
      <c r="F31" s="23">
        <f t="shared" si="0"/>
        <v>101.79062528813108</v>
      </c>
      <c r="G31" s="23">
        <f t="shared" si="1"/>
        <v>102.6015812024702</v>
      </c>
      <c r="H31" s="16">
        <v>22966.4</v>
      </c>
      <c r="I31" s="23">
        <f t="shared" si="2"/>
        <v>73.0188505279356</v>
      </c>
      <c r="J31" s="23">
        <f t="shared" si="3"/>
        <v>73.60058453857026</v>
      </c>
      <c r="K31" s="16">
        <v>22966.4</v>
      </c>
      <c r="L31" s="23">
        <f t="shared" si="4"/>
        <v>73.0188505279356</v>
      </c>
      <c r="M31" s="23">
        <f t="shared" si="5"/>
        <v>73.60058453857026</v>
      </c>
    </row>
    <row r="32" spans="1:13" s="14" customFormat="1" ht="12.75">
      <c r="A32" s="3" t="s">
        <v>51</v>
      </c>
      <c r="B32" s="7">
        <v>1000</v>
      </c>
      <c r="C32" s="19">
        <f>SUM(C33:C36)</f>
        <v>6941.000000000001</v>
      </c>
      <c r="D32" s="19">
        <f>SUM(D33:D36)</f>
        <v>5970.900000000001</v>
      </c>
      <c r="E32" s="19">
        <f>SUM(E33:E36)</f>
        <v>4087.2</v>
      </c>
      <c r="F32" s="22">
        <f t="shared" si="0"/>
        <v>58.884886903904324</v>
      </c>
      <c r="G32" s="22">
        <f t="shared" si="1"/>
        <v>68.45199216198561</v>
      </c>
      <c r="H32" s="19">
        <f>SUM(H33:H36)</f>
        <v>2505.8</v>
      </c>
      <c r="I32" s="22">
        <f t="shared" si="2"/>
        <v>36.10142630744849</v>
      </c>
      <c r="J32" s="22">
        <f t="shared" si="3"/>
        <v>41.96687266576228</v>
      </c>
      <c r="K32" s="19">
        <f>SUM(K33:K36)</f>
        <v>3063.1000000000004</v>
      </c>
      <c r="L32" s="22">
        <f t="shared" si="4"/>
        <v>44.13052874225616</v>
      </c>
      <c r="M32" s="22">
        <f t="shared" si="5"/>
        <v>51.30047396539885</v>
      </c>
    </row>
    <row r="33" spans="1:13" s="12" customFormat="1" ht="12.75">
      <c r="A33" s="5" t="s">
        <v>52</v>
      </c>
      <c r="B33" s="2">
        <v>1001</v>
      </c>
      <c r="C33" s="16">
        <v>1239.1</v>
      </c>
      <c r="D33" s="18">
        <v>1393.9</v>
      </c>
      <c r="E33" s="16">
        <v>1596.2</v>
      </c>
      <c r="F33" s="23">
        <f t="shared" si="0"/>
        <v>128.81930433379068</v>
      </c>
      <c r="G33" s="23">
        <f t="shared" si="1"/>
        <v>114.51323624363296</v>
      </c>
      <c r="H33" s="16">
        <v>1596.2</v>
      </c>
      <c r="I33" s="23">
        <f t="shared" si="2"/>
        <v>128.81930433379068</v>
      </c>
      <c r="J33" s="23">
        <f t="shared" si="3"/>
        <v>114.51323624363296</v>
      </c>
      <c r="K33" s="16">
        <v>1596.2</v>
      </c>
      <c r="L33" s="23">
        <f t="shared" si="4"/>
        <v>128.81930433379068</v>
      </c>
      <c r="M33" s="23">
        <f t="shared" si="5"/>
        <v>114.51323624363296</v>
      </c>
    </row>
    <row r="34" spans="1:13" s="12" customFormat="1" ht="12.75">
      <c r="A34" s="5" t="s">
        <v>53</v>
      </c>
      <c r="B34" s="2">
        <v>1003</v>
      </c>
      <c r="C34" s="16">
        <v>1761.2</v>
      </c>
      <c r="D34" s="18">
        <v>2498.9</v>
      </c>
      <c r="E34" s="16">
        <v>6.5</v>
      </c>
      <c r="F34" s="23">
        <f t="shared" si="0"/>
        <v>0.36906654553713375</v>
      </c>
      <c r="G34" s="23">
        <f t="shared" si="1"/>
        <v>0.2601144503581576</v>
      </c>
      <c r="H34" s="16">
        <v>0</v>
      </c>
      <c r="I34" s="23">
        <f t="shared" si="2"/>
        <v>0</v>
      </c>
      <c r="J34" s="23">
        <f t="shared" si="3"/>
        <v>0</v>
      </c>
      <c r="K34" s="16">
        <v>0</v>
      </c>
      <c r="L34" s="23">
        <f t="shared" si="4"/>
        <v>0</v>
      </c>
      <c r="M34" s="23">
        <f t="shared" si="5"/>
        <v>0</v>
      </c>
    </row>
    <row r="35" spans="1:13" s="12" customFormat="1" ht="12.75">
      <c r="A35" s="5" t="s">
        <v>54</v>
      </c>
      <c r="B35" s="2">
        <v>1004</v>
      </c>
      <c r="C35" s="16">
        <v>3451.4</v>
      </c>
      <c r="D35" s="18">
        <v>1543.3</v>
      </c>
      <c r="E35" s="16">
        <v>1983</v>
      </c>
      <c r="F35" s="23">
        <v>0</v>
      </c>
      <c r="G35" s="23">
        <f t="shared" si="1"/>
        <v>128.49089613166592</v>
      </c>
      <c r="H35" s="16">
        <v>909.6</v>
      </c>
      <c r="I35" s="23">
        <v>0</v>
      </c>
      <c r="J35" s="23">
        <f t="shared" si="3"/>
        <v>58.93863798354177</v>
      </c>
      <c r="K35" s="16">
        <v>1466.9</v>
      </c>
      <c r="L35" s="23">
        <v>0</v>
      </c>
      <c r="M35" s="23">
        <f t="shared" si="5"/>
        <v>95.04956910516427</v>
      </c>
    </row>
    <row r="36" spans="1:13" s="12" customFormat="1" ht="12.75">
      <c r="A36" s="5" t="s">
        <v>55</v>
      </c>
      <c r="B36" s="2">
        <v>1006</v>
      </c>
      <c r="C36" s="16">
        <v>489.3</v>
      </c>
      <c r="D36" s="18">
        <v>534.8</v>
      </c>
      <c r="E36" s="16">
        <v>501.5</v>
      </c>
      <c r="F36" s="23">
        <v>0</v>
      </c>
      <c r="G36" s="23">
        <f t="shared" si="1"/>
        <v>93.77337322363502</v>
      </c>
      <c r="H36" s="16">
        <v>0</v>
      </c>
      <c r="I36" s="23">
        <f t="shared" si="2"/>
        <v>0</v>
      </c>
      <c r="J36" s="23">
        <f t="shared" si="3"/>
        <v>0</v>
      </c>
      <c r="K36" s="16">
        <v>0</v>
      </c>
      <c r="L36" s="23">
        <f t="shared" si="4"/>
        <v>0</v>
      </c>
      <c r="M36" s="23">
        <f t="shared" si="5"/>
        <v>0</v>
      </c>
    </row>
    <row r="37" spans="1:13" s="14" customFormat="1" ht="12.75">
      <c r="A37" s="3" t="s">
        <v>56</v>
      </c>
      <c r="B37" s="7">
        <v>1100</v>
      </c>
      <c r="C37" s="19">
        <f>SUM(C38:C38)</f>
        <v>738.8</v>
      </c>
      <c r="D37" s="19">
        <f>SUM(D38:D38)</f>
        <v>1795.6</v>
      </c>
      <c r="E37" s="19">
        <f>SUM(E38:E38)</f>
        <v>857.1</v>
      </c>
      <c r="F37" s="22">
        <f t="shared" si="0"/>
        <v>116.01245262587983</v>
      </c>
      <c r="G37" s="22">
        <f t="shared" si="1"/>
        <v>47.73334818445088</v>
      </c>
      <c r="H37" s="19">
        <f>SUM(H38:H38)</f>
        <v>695.4</v>
      </c>
      <c r="I37" s="22">
        <f t="shared" si="2"/>
        <v>94.12560909583108</v>
      </c>
      <c r="J37" s="22">
        <f t="shared" si="3"/>
        <v>38.72800178213411</v>
      </c>
      <c r="K37" s="19">
        <f>SUM(K38:K38)</f>
        <v>695.4</v>
      </c>
      <c r="L37" s="22">
        <f>K37/C37*100</f>
        <v>94.12560909583108</v>
      </c>
      <c r="M37" s="22">
        <f t="shared" si="5"/>
        <v>38.72800178213411</v>
      </c>
    </row>
    <row r="38" spans="1:13" s="14" customFormat="1" ht="12.75">
      <c r="A38" s="5" t="s">
        <v>73</v>
      </c>
      <c r="B38" s="2">
        <v>1101</v>
      </c>
      <c r="C38" s="16">
        <v>738.8</v>
      </c>
      <c r="D38" s="18">
        <v>1795.6</v>
      </c>
      <c r="E38" s="16">
        <v>857.1</v>
      </c>
      <c r="F38" s="23">
        <f t="shared" si="0"/>
        <v>116.01245262587983</v>
      </c>
      <c r="G38" s="23">
        <f t="shared" si="1"/>
        <v>47.73334818445088</v>
      </c>
      <c r="H38" s="16">
        <v>695.4</v>
      </c>
      <c r="I38" s="23">
        <f t="shared" si="2"/>
        <v>94.12560909583108</v>
      </c>
      <c r="J38" s="23">
        <f t="shared" si="3"/>
        <v>38.72800178213411</v>
      </c>
      <c r="K38" s="16">
        <v>695.4</v>
      </c>
      <c r="L38" s="23">
        <f t="shared" si="4"/>
        <v>94.12560909583108</v>
      </c>
      <c r="M38" s="23">
        <f t="shared" si="5"/>
        <v>38.72800178213411</v>
      </c>
    </row>
    <row r="39" spans="1:13" s="14" customFormat="1" ht="12.75">
      <c r="A39" s="3" t="s">
        <v>57</v>
      </c>
      <c r="B39" s="7">
        <v>1300</v>
      </c>
      <c r="C39" s="19">
        <f>C40</f>
        <v>153.4</v>
      </c>
      <c r="D39" s="20">
        <f>D40</f>
        <v>5.6</v>
      </c>
      <c r="E39" s="19">
        <f>E40</f>
        <v>5.3</v>
      </c>
      <c r="F39" s="22">
        <f t="shared" si="0"/>
        <v>3.455019556714472</v>
      </c>
      <c r="G39" s="22">
        <f t="shared" si="1"/>
        <v>94.64285714285715</v>
      </c>
      <c r="H39" s="19">
        <f>H40</f>
        <v>5.3</v>
      </c>
      <c r="I39" s="22">
        <f t="shared" si="2"/>
        <v>3.455019556714472</v>
      </c>
      <c r="J39" s="22">
        <f t="shared" si="3"/>
        <v>94.64285714285715</v>
      </c>
      <c r="K39" s="19">
        <f>K40</f>
        <v>5.3</v>
      </c>
      <c r="L39" s="22">
        <f t="shared" si="4"/>
        <v>3.455019556714472</v>
      </c>
      <c r="M39" s="22">
        <f t="shared" si="5"/>
        <v>94.64285714285715</v>
      </c>
    </row>
    <row r="40" spans="1:13" s="12" customFormat="1" ht="12.75">
      <c r="A40" s="5" t="s">
        <v>58</v>
      </c>
      <c r="B40" s="2">
        <v>1301</v>
      </c>
      <c r="C40" s="16">
        <v>153.4</v>
      </c>
      <c r="D40" s="18">
        <v>5.6</v>
      </c>
      <c r="E40" s="16">
        <v>5.3</v>
      </c>
      <c r="F40" s="23">
        <f t="shared" si="0"/>
        <v>3.455019556714472</v>
      </c>
      <c r="G40" s="23">
        <f t="shared" si="1"/>
        <v>94.64285714285715</v>
      </c>
      <c r="H40" s="16">
        <v>5.3</v>
      </c>
      <c r="I40" s="23">
        <f t="shared" si="2"/>
        <v>3.455019556714472</v>
      </c>
      <c r="J40" s="23">
        <f t="shared" si="3"/>
        <v>94.64285714285715</v>
      </c>
      <c r="K40" s="16">
        <v>5.3</v>
      </c>
      <c r="L40" s="23">
        <f t="shared" si="4"/>
        <v>3.455019556714472</v>
      </c>
      <c r="M40" s="23">
        <f t="shared" si="5"/>
        <v>94.64285714285715</v>
      </c>
    </row>
    <row r="41" spans="1:13" s="14" customFormat="1" ht="12.75">
      <c r="A41" s="25" t="s">
        <v>60</v>
      </c>
      <c r="B41" s="26"/>
      <c r="C41" s="19">
        <f>C5+C13+C18+C21+C23+C30+C32+C37+C39</f>
        <v>249124.69999999998</v>
      </c>
      <c r="D41" s="19">
        <f>D5+D13+D18+D21+D23+D30+D32+D37+D39</f>
        <v>255947.00000000003</v>
      </c>
      <c r="E41" s="19">
        <f>E5+E13+E18+E21+E23+E30+E32+E37+E39</f>
        <v>241572.9</v>
      </c>
      <c r="F41" s="22">
        <f t="shared" si="0"/>
        <v>96.96866669583545</v>
      </c>
      <c r="G41" s="22">
        <f t="shared" si="1"/>
        <v>94.38395449057812</v>
      </c>
      <c r="H41" s="19">
        <f>H5+H13+H18+H21+H23+H30+H32+H37+H39</f>
        <v>185643.69999999995</v>
      </c>
      <c r="I41" s="22">
        <f t="shared" si="2"/>
        <v>74.51838376523884</v>
      </c>
      <c r="J41" s="22">
        <f t="shared" si="3"/>
        <v>72.53208672107895</v>
      </c>
      <c r="K41" s="19">
        <f>K5+K13+K18+K21+K23+K30+K32+K37+K39</f>
        <v>186891.59999999998</v>
      </c>
      <c r="L41" s="22">
        <f t="shared" si="4"/>
        <v>75.01929756463329</v>
      </c>
      <c r="M41" s="22">
        <f t="shared" si="5"/>
        <v>73.01964859912403</v>
      </c>
    </row>
  </sheetData>
  <sheetProtection/>
  <mergeCells count="2">
    <mergeCell ref="A1:M1"/>
    <mergeCell ref="A41:B41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 РФО</cp:lastModifiedBy>
  <cp:lastPrinted>2019-12-30T05:58:05Z</cp:lastPrinted>
  <dcterms:created xsi:type="dcterms:W3CDTF">2014-03-24T07:39:29Z</dcterms:created>
  <dcterms:modified xsi:type="dcterms:W3CDTF">2019-12-30T07:35:03Z</dcterms:modified>
  <cp:category/>
  <cp:version/>
  <cp:contentType/>
  <cp:contentStatus/>
</cp:coreProperties>
</file>